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se\@DATA\Sophiawoods Institute\4. 会計\@特典\"/>
    </mc:Choice>
  </mc:AlternateContent>
  <xr:revisionPtr revIDLastSave="0" documentId="13_ncr:1_{3367D198-2A54-4CCB-92BE-D9B2D73C8F34}" xr6:coauthVersionLast="47" xr6:coauthVersionMax="47" xr10:uidLastSave="{00000000-0000-0000-0000-000000000000}"/>
  <bookViews>
    <workbookView xWindow="-108" yWindow="-108" windowWidth="23256" windowHeight="12456" tabRatio="817" xr2:uid="{00000000-000D-0000-FFFF-FFFF00000000}"/>
  </bookViews>
  <sheets>
    <sheet name="メール注文書" sheetId="11" r:id="rId1"/>
  </sheets>
  <definedNames>
    <definedName name="_xlnm.Print_Area" localSheetId="0">メール注文書!$A$1:$O$34</definedName>
    <definedName name="Yuica_業者様用ＦＡＸ注文用紙" localSheetId="0">メール注文書!$A$4:$O$14</definedName>
    <definedName name="Yuica_業者様用ＦＡＸ注文用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1" l="1"/>
  <c r="N24" i="11" s="1"/>
  <c r="J21" i="11"/>
  <c r="N21" i="11" s="1"/>
  <c r="J20" i="11"/>
  <c r="N20" i="11" s="1"/>
  <c r="J19" i="11"/>
  <c r="N19" i="11" s="1"/>
  <c r="J18" i="11"/>
  <c r="J17" i="11"/>
  <c r="N17" i="11" s="1"/>
  <c r="N18" i="11"/>
  <c r="E6" i="11"/>
  <c r="N25" i="11" l="1"/>
  <c r="N22" i="11"/>
  <c r="N27" i="11" s="1"/>
</calcChain>
</file>

<file path=xl/sharedStrings.xml><?xml version="1.0" encoding="utf-8"?>
<sst xmlns="http://schemas.openxmlformats.org/spreadsheetml/2006/main" count="70" uniqueCount="61">
  <si>
    <t>注文日</t>
    <rPh sb="0" eb="2">
      <t>チュウモン</t>
    </rPh>
    <rPh sb="2" eb="3">
      <t>ヒ</t>
    </rPh>
    <phoneticPr fontId="1"/>
  </si>
  <si>
    <t>商品名</t>
    <rPh sb="0" eb="3">
      <t>ショウヒンメイ</t>
    </rPh>
    <phoneticPr fontId="1"/>
  </si>
  <si>
    <t>注文書</t>
    <rPh sb="0" eb="2">
      <t>チュウモン</t>
    </rPh>
    <rPh sb="2" eb="3">
      <t>ショ</t>
    </rPh>
    <phoneticPr fontId="1"/>
  </si>
  <si>
    <t>メールアドレス</t>
    <phoneticPr fontId="1"/>
  </si>
  <si>
    <t>お名前</t>
    <rPh sb="1" eb="3">
      <t>ナマエ</t>
    </rPh>
    <phoneticPr fontId="1"/>
  </si>
  <si>
    <t xml:space="preserve">〒 </t>
    <phoneticPr fontId="1"/>
  </si>
  <si>
    <t>合計（税込）</t>
    <rPh sb="0" eb="2">
      <t>ゴウケイ</t>
    </rPh>
    <rPh sb="3" eb="5">
      <t>ゼイコミ</t>
    </rPh>
    <phoneticPr fontId="1"/>
  </si>
  <si>
    <t>※</t>
    <phoneticPr fontId="2"/>
  </si>
  <si>
    <t>注文数</t>
    <rPh sb="0" eb="3">
      <t>チュウモンスウ</t>
    </rPh>
    <phoneticPr fontId="2"/>
  </si>
  <si>
    <t>※</t>
    <phoneticPr fontId="2"/>
  </si>
  <si>
    <t>お届け希望日</t>
    <rPh sb="1" eb="2">
      <t>トド</t>
    </rPh>
    <rPh sb="3" eb="5">
      <t>キボウ</t>
    </rPh>
    <rPh sb="5" eb="6">
      <t>ヒ</t>
    </rPh>
    <phoneticPr fontId="2"/>
  </si>
  <si>
    <t>お届け先</t>
    <phoneticPr fontId="2"/>
  </si>
  <si>
    <t>月日</t>
    <rPh sb="0" eb="1">
      <t>ゲツ</t>
    </rPh>
    <rPh sb="1" eb="2">
      <t>ニチ</t>
    </rPh>
    <phoneticPr fontId="2"/>
  </si>
  <si>
    <t>14時～16時</t>
    <rPh sb="2" eb="3">
      <t>ジ</t>
    </rPh>
    <rPh sb="6" eb="7">
      <t>ジ</t>
    </rPh>
    <phoneticPr fontId="2"/>
  </si>
  <si>
    <t>18時～20時</t>
    <rPh sb="2" eb="3">
      <t>ジ</t>
    </rPh>
    <rPh sb="6" eb="7">
      <t>ジ</t>
    </rPh>
    <phoneticPr fontId="2"/>
  </si>
  <si>
    <t>19時～21時</t>
    <rPh sb="2" eb="3">
      <t>ジ</t>
    </rPh>
    <rPh sb="6" eb="7">
      <t>ジ</t>
    </rPh>
    <phoneticPr fontId="2"/>
  </si>
  <si>
    <t>電話:</t>
    <rPh sb="0" eb="2">
      <t>デンワ</t>
    </rPh>
    <phoneticPr fontId="2"/>
  </si>
  <si>
    <t>16時～18時</t>
    <rPh sb="2" eb="3">
      <t>ジ</t>
    </rPh>
    <rPh sb="6" eb="7">
      <t>ジ</t>
    </rPh>
    <phoneticPr fontId="2"/>
  </si>
  <si>
    <t>午前</t>
    <rPh sb="0" eb="2">
      <t>ゴゼン</t>
    </rPh>
    <phoneticPr fontId="2"/>
  </si>
  <si>
    <t>円</t>
    <rPh sb="0" eb="1">
      <t>エン</t>
    </rPh>
    <phoneticPr fontId="2"/>
  </si>
  <si>
    <t>通
信
欄</t>
    <phoneticPr fontId="1"/>
  </si>
  <si>
    <t>送料</t>
    <rPh sb="0" eb="2">
      <t>ソウリョウ</t>
    </rPh>
    <phoneticPr fontId="2"/>
  </si>
  <si>
    <t>VFOODS（H スープ、Vスープ、エナジークランチ）</t>
    <phoneticPr fontId="2"/>
  </si>
  <si>
    <t>ソフィアウッズ・インスティテュート専用</t>
    <rPh sb="17" eb="19">
      <t>センヨウ</t>
    </rPh>
    <phoneticPr fontId="2"/>
  </si>
  <si>
    <t>/15袋</t>
    <rPh sb="3" eb="4">
      <t>フクロ</t>
    </rPh>
    <phoneticPr fontId="2"/>
  </si>
  <si>
    <t>/30袋</t>
    <rPh sb="3" eb="4">
      <t>フクロ</t>
    </rPh>
    <phoneticPr fontId="2"/>
  </si>
  <si>
    <t>/12本</t>
    <rPh sb="3" eb="4">
      <t>ホン</t>
    </rPh>
    <phoneticPr fontId="2"/>
  </si>
  <si>
    <t>/24本</t>
    <rPh sb="3" eb="4">
      <t>ホン</t>
    </rPh>
    <phoneticPr fontId="2"/>
  </si>
  <si>
    <t>H/V スープ 15パックセット</t>
    <phoneticPr fontId="2"/>
  </si>
  <si>
    <t>pure385（エナジークランチ ）12本セット</t>
    <phoneticPr fontId="2"/>
  </si>
  <si>
    <t xml:space="preserve">pure385（エナジークランチ）24本セット </t>
    <phoneticPr fontId="2"/>
  </si>
  <si>
    <t>/１セット</t>
    <phoneticPr fontId="2"/>
  </si>
  <si>
    <t>H/V スープ 30パックセット</t>
    <phoneticPr fontId="2"/>
  </si>
  <si>
    <t>2daysスープクレンズセット</t>
    <phoneticPr fontId="2"/>
  </si>
  <si>
    <t>/1セット</t>
    <phoneticPr fontId="2"/>
  </si>
  <si>
    <t>九州・北海道</t>
    <rPh sb="0" eb="2">
      <t>キュウシュウ</t>
    </rPh>
    <rPh sb="3" eb="6">
      <t>ホッカイドウ</t>
    </rPh>
    <phoneticPr fontId="2"/>
  </si>
  <si>
    <t>小計</t>
    <rPh sb="0" eb="2">
      <t>ショウケイ</t>
    </rPh>
    <phoneticPr fontId="2"/>
  </si>
  <si>
    <t>合計（税込）</t>
    <rPh sb="0" eb="2">
      <t>ゴウケイ</t>
    </rPh>
    <rPh sb="3" eb="5">
      <t>ゼイコ</t>
    </rPh>
    <phoneticPr fontId="2"/>
  </si>
  <si>
    <t>定価
（税込）</t>
    <rPh sb="0" eb="2">
      <t>テイカ</t>
    </rPh>
    <rPh sb="4" eb="6">
      <t>ゼイコミ</t>
    </rPh>
    <phoneticPr fontId="1"/>
  </si>
  <si>
    <t>ソフィアウッズ
特別割引価格（税込）
15%OFF</t>
    <rPh sb="8" eb="10">
      <t>トクベツ</t>
    </rPh>
    <rPh sb="10" eb="12">
      <t>ワリビキ</t>
    </rPh>
    <rPh sb="12" eb="14">
      <t>カカク</t>
    </rPh>
    <rPh sb="15" eb="17">
      <t>ゼイコミ</t>
    </rPh>
    <phoneticPr fontId="1"/>
  </si>
  <si>
    <t>1番と2番は、HスープとVスープの組み合わせ数を選べますので、どちらを何袋ご希望か通信欄にご記入ください。</t>
    <rPh sb="1" eb="2">
      <t>バン</t>
    </rPh>
    <rPh sb="4" eb="5">
      <t>バン</t>
    </rPh>
    <rPh sb="17" eb="18">
      <t>ク</t>
    </rPh>
    <rPh sb="19" eb="20">
      <t>ア</t>
    </rPh>
    <rPh sb="22" eb="23">
      <t>スウ</t>
    </rPh>
    <rPh sb="24" eb="25">
      <t>エラ</t>
    </rPh>
    <rPh sb="35" eb="36">
      <t>ナン</t>
    </rPh>
    <rPh sb="36" eb="37">
      <t>フクロ</t>
    </rPh>
    <rPh sb="38" eb="40">
      <t>キボウ</t>
    </rPh>
    <rPh sb="41" eb="44">
      <t>ツウシンラン</t>
    </rPh>
    <rPh sb="46" eb="48">
      <t>キニュウ</t>
    </rPh>
    <phoneticPr fontId="2"/>
  </si>
  <si>
    <t>他の金融機関から：　 店名：　〇一八　店番： 018　（普）6591653　森 智世</t>
    <phoneticPr fontId="1"/>
  </si>
  <si>
    <t xml:space="preserve">お振込先：　　　ゆうちょ銀行　 ゆうちょ銀行から： 記号：　10180　（普）65916531　森 智世
</t>
    <phoneticPr fontId="1"/>
  </si>
  <si>
    <t>注文数ごとにかかります</t>
    <rPh sb="0" eb="3">
      <t>チュウモンスウ</t>
    </rPh>
    <phoneticPr fontId="2"/>
  </si>
  <si>
    <r>
      <t>注文数ごとに加算されます
郵送先が</t>
    </r>
    <r>
      <rPr>
        <sz val="9"/>
        <color rgb="FFFF0000"/>
        <rFont val="UD デジタル 教科書体 NK-R"/>
        <family val="1"/>
        <charset val="128"/>
      </rPr>
      <t>九州・北海道の場合</t>
    </r>
    <r>
      <rPr>
        <sz val="9"/>
        <color theme="1"/>
        <rFont val="UD デジタル 教科書体 NK-R"/>
        <family val="1"/>
        <charset val="128"/>
      </rPr>
      <t>は</t>
    </r>
    <r>
      <rPr>
        <sz val="9"/>
        <color rgb="FFFF0000"/>
        <rFont val="UD デジタル 教科書体 NK-R"/>
        <family val="1"/>
        <charset val="128"/>
      </rPr>
      <t>右BOXへ</t>
    </r>
    <r>
      <rPr>
        <sz val="9"/>
        <color theme="1"/>
        <rFont val="UD デジタル 教科書体 NK-R"/>
        <family val="1"/>
        <charset val="128"/>
      </rPr>
      <t>「</t>
    </r>
    <r>
      <rPr>
        <sz val="9"/>
        <color rgb="FFFF0000"/>
        <rFont val="UD デジタル 教科書体 NK-R"/>
        <family val="1"/>
        <charset val="128"/>
      </rPr>
      <t>1</t>
    </r>
    <r>
      <rPr>
        <sz val="9"/>
        <color theme="1"/>
        <rFont val="UD デジタル 教科書体 NK-R"/>
        <family val="1"/>
        <charset val="128"/>
      </rPr>
      <t>」と入力ください</t>
    </r>
    <rPh sb="0" eb="3">
      <t>チュウモンスウ</t>
    </rPh>
    <rPh sb="6" eb="8">
      <t>カサン</t>
    </rPh>
    <rPh sb="13" eb="16">
      <t>ユウソウサキ</t>
    </rPh>
    <rPh sb="17" eb="19">
      <t>キュウシュウ</t>
    </rPh>
    <rPh sb="20" eb="23">
      <t>ホッカイドウ</t>
    </rPh>
    <rPh sb="24" eb="26">
      <t>バアイ</t>
    </rPh>
    <rPh sb="27" eb="28">
      <t>ミギ</t>
    </rPh>
    <rPh sb="36" eb="38">
      <t>ニュウリョク</t>
    </rPh>
    <phoneticPr fontId="2"/>
  </si>
  <si>
    <t>代金を事前に銀行口座へお振込みください。ご入金が確認された後、発注します。</t>
    <rPh sb="31" eb="33">
      <t>ハッチュウ</t>
    </rPh>
    <phoneticPr fontId="2"/>
  </si>
  <si>
    <t>送料の計算が不規則なので、送料が確定次第、あらためて合計金額をご案内します。</t>
    <rPh sb="0" eb="2">
      <t>ソウリョウ</t>
    </rPh>
    <rPh sb="3" eb="5">
      <t>ケイサン</t>
    </rPh>
    <rPh sb="6" eb="9">
      <t>フキソク</t>
    </rPh>
    <rPh sb="13" eb="15">
      <t>ソウリョウ</t>
    </rPh>
    <rPh sb="16" eb="18">
      <t>カクテイ</t>
    </rPh>
    <rPh sb="18" eb="20">
      <t>シダイ</t>
    </rPh>
    <rPh sb="26" eb="28">
      <t>ゴウケイ</t>
    </rPh>
    <rPh sb="28" eb="30">
      <t>キンガク</t>
    </rPh>
    <rPh sb="32" eb="34">
      <t>アンナイ</t>
    </rPh>
    <phoneticPr fontId="1"/>
  </si>
  <si>
    <t>(1)</t>
    <phoneticPr fontId="2"/>
  </si>
  <si>
    <t>(3)</t>
  </si>
  <si>
    <t>800円</t>
    <rPh sb="3" eb="4">
      <t>エン</t>
    </rPh>
    <phoneticPr fontId="2"/>
  </si>
  <si>
    <t>(2)</t>
    <phoneticPr fontId="2"/>
  </si>
  <si>
    <t>1000円</t>
    <rPh sb="4" eb="5">
      <t>エン</t>
    </rPh>
    <phoneticPr fontId="2"/>
  </si>
  <si>
    <t>(4)</t>
  </si>
  <si>
    <t>【例外的な送料の取り扱い】</t>
    <rPh sb="1" eb="3">
      <t>レイガイ</t>
    </rPh>
    <rPh sb="3" eb="4">
      <t>テキ</t>
    </rPh>
    <rPh sb="5" eb="7">
      <t>ソウリョウ</t>
    </rPh>
    <rPh sb="8" eb="9">
      <t>ト</t>
    </rPh>
    <rPh sb="10" eb="11">
      <t>アツカ</t>
    </rPh>
    <phoneticPr fontId="2"/>
  </si>
  <si>
    <t>いずれも、配送先が同じ場合に限る</t>
    <rPh sb="5" eb="8">
      <t>ハイソウサキ</t>
    </rPh>
    <rPh sb="9" eb="10">
      <t>オナ</t>
    </rPh>
    <rPh sb="11" eb="13">
      <t>バアイ</t>
    </rPh>
    <rPh sb="14" eb="15">
      <t>カギ</t>
    </rPh>
    <phoneticPr fontId="2"/>
  </si>
  <si>
    <t>H/Vスープ15パックセットを２つ注文</t>
    <rPh sb="17" eb="19">
      <t>チュウモン</t>
    </rPh>
    <phoneticPr fontId="2"/>
  </si>
  <si>
    <t>H/Vスープ30パックセットを２つ注文</t>
    <rPh sb="17" eb="19">
      <t>チュウモン</t>
    </rPh>
    <phoneticPr fontId="2"/>
  </si>
  <si>
    <t>(5)</t>
  </si>
  <si>
    <t>2daysクレンズセットを２つ</t>
    <phoneticPr fontId="2"/>
  </si>
  <si>
    <t>pure38512本セットを１～４個</t>
    <rPh sb="9" eb="10">
      <t>ホン</t>
    </rPh>
    <rPh sb="17" eb="18">
      <t>コ</t>
    </rPh>
    <phoneticPr fontId="2"/>
  </si>
  <si>
    <t>pure38512本セットを６個</t>
    <rPh sb="9" eb="10">
      <t>ホン</t>
    </rPh>
    <rPh sb="15" eb="16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</si>
</sst>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2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0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trike/>
      <sz val="12"/>
      <color theme="1"/>
      <name val="UD デジタル 教科書体 NK-R"/>
      <family val="1"/>
      <charset val="128"/>
    </font>
    <font>
      <strike/>
      <sz val="14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1"/>
      <color rgb="FF222222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38" fontId="5" fillId="0" borderId="0" xfId="0" applyNumberFormat="1" applyFont="1" applyAlignment="1">
      <alignment vertical="center" shrinkToFit="1"/>
    </xf>
    <xf numFmtId="0" fontId="14" fillId="0" borderId="49" xfId="0" applyFont="1" applyBorder="1">
      <alignment vertical="center"/>
    </xf>
    <xf numFmtId="0" fontId="5" fillId="0" borderId="0" xfId="0" applyFont="1">
      <alignment vertical="center"/>
    </xf>
    <xf numFmtId="0" fontId="14" fillId="0" borderId="24" xfId="0" applyFont="1" applyBorder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 applyAlignment="1">
      <alignment horizontal="center" vertical="center"/>
    </xf>
    <xf numFmtId="38" fontId="9" fillId="0" borderId="4" xfId="2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38" fontId="9" fillId="0" borderId="10" xfId="2" applyFont="1" applyFill="1" applyBorder="1" applyAlignment="1">
      <alignment vertical="center" shrinkToFit="1"/>
    </xf>
    <xf numFmtId="38" fontId="9" fillId="0" borderId="6" xfId="2" applyFont="1" applyFill="1" applyBorder="1" applyAlignment="1">
      <alignment vertical="center" shrinkToFit="1"/>
    </xf>
    <xf numFmtId="38" fontId="9" fillId="0" borderId="4" xfId="2" applyFont="1" applyFill="1" applyBorder="1" applyAlignment="1">
      <alignment vertical="center" shrinkToFit="1"/>
    </xf>
    <xf numFmtId="38" fontId="9" fillId="0" borderId="5" xfId="2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5" fillId="0" borderId="0" xfId="0" applyNumberFormat="1" applyFont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13" fillId="0" borderId="3" xfId="0" applyFont="1" applyBorder="1" applyAlignment="1">
      <alignment vertical="center" wrapText="1" shrinkToFit="1"/>
    </xf>
    <xf numFmtId="38" fontId="17" fillId="0" borderId="12" xfId="2" applyFont="1" applyFill="1" applyBorder="1" applyAlignment="1">
      <alignment vertical="center" shrinkToFit="1"/>
    </xf>
    <xf numFmtId="38" fontId="17" fillId="0" borderId="3" xfId="2" applyFont="1" applyFill="1" applyBorder="1" applyAlignment="1">
      <alignment vertical="center" shrinkToFit="1"/>
    </xf>
    <xf numFmtId="38" fontId="17" fillId="0" borderId="13" xfId="2" applyFont="1" applyFill="1" applyBorder="1" applyAlignment="1">
      <alignment vertical="center" shrinkToFit="1"/>
    </xf>
    <xf numFmtId="38" fontId="9" fillId="0" borderId="12" xfId="2" applyFont="1" applyFill="1" applyBorder="1" applyAlignment="1">
      <alignment vertical="center" shrinkToFit="1"/>
    </xf>
    <xf numFmtId="38" fontId="9" fillId="0" borderId="3" xfId="2" applyFont="1" applyFill="1" applyBorder="1" applyAlignment="1">
      <alignment vertical="center" shrinkToFit="1"/>
    </xf>
    <xf numFmtId="38" fontId="9" fillId="0" borderId="8" xfId="2" applyFont="1" applyFill="1" applyBorder="1" applyAlignment="1">
      <alignment vertical="center" shrinkToFit="1"/>
    </xf>
    <xf numFmtId="38" fontId="9" fillId="0" borderId="7" xfId="2" applyFont="1" applyFill="1" applyBorder="1" applyAlignment="1">
      <alignment vertical="center" shrinkToFit="1"/>
    </xf>
    <xf numFmtId="38" fontId="9" fillId="0" borderId="35" xfId="2" applyFont="1" applyFill="1" applyBorder="1" applyAlignment="1">
      <alignment vertical="center" shrinkToFit="1"/>
    </xf>
    <xf numFmtId="0" fontId="12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top" shrinkToFit="1"/>
    </xf>
    <xf numFmtId="0" fontId="18" fillId="0" borderId="0" xfId="0" applyFont="1" applyAlignment="1">
      <alignment horizontal="center" vertical="center" shrinkToFit="1"/>
    </xf>
    <xf numFmtId="38" fontId="7" fillId="0" borderId="0" xfId="2" applyFont="1" applyFill="1" applyAlignment="1">
      <alignment vertical="center" shrinkToFit="1"/>
    </xf>
    <xf numFmtId="38" fontId="5" fillId="0" borderId="0" xfId="2" applyFont="1" applyFill="1" applyAlignment="1">
      <alignment vertical="center" shrinkToFit="1"/>
    </xf>
    <xf numFmtId="0" fontId="5" fillId="0" borderId="24" xfId="0" applyFont="1" applyBorder="1" applyAlignment="1">
      <alignment horizontal="center" vertical="center" shrinkToFit="1"/>
    </xf>
    <xf numFmtId="38" fontId="5" fillId="0" borderId="11" xfId="2" applyFont="1" applyFill="1" applyBorder="1" applyAlignment="1">
      <alignment horizontal="center" vertical="center" shrinkToFit="1"/>
    </xf>
    <xf numFmtId="177" fontId="13" fillId="0" borderId="6" xfId="0" applyNumberFormat="1" applyFont="1" applyBorder="1" applyAlignment="1">
      <alignment horizontal="left" vertical="center" wrapText="1" shrinkToFit="1"/>
    </xf>
    <xf numFmtId="38" fontId="17" fillId="0" borderId="11" xfId="2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5" fillId="0" borderId="8" xfId="0" applyFont="1" applyBorder="1" applyAlignment="1">
      <alignment horizontal="right" vertical="top" shrinkToFit="1"/>
    </xf>
    <xf numFmtId="0" fontId="13" fillId="0" borderId="0" xfId="0" applyFont="1" applyAlignment="1">
      <alignment horizontal="right" vertical="top" shrinkToFit="1"/>
    </xf>
    <xf numFmtId="0" fontId="13" fillId="0" borderId="2" xfId="0" applyFont="1" applyBorder="1" applyAlignment="1">
      <alignment horizontal="center" vertical="top" shrinkToFit="1"/>
    </xf>
    <xf numFmtId="38" fontId="19" fillId="0" borderId="2" xfId="2" applyFont="1" applyFill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/>
    </xf>
    <xf numFmtId="38" fontId="16" fillId="0" borderId="11" xfId="2" applyFont="1" applyFill="1" applyBorder="1" applyAlignment="1">
      <alignment horizontal="left" vertical="center"/>
    </xf>
    <xf numFmtId="38" fontId="16" fillId="0" borderId="63" xfId="2" applyFont="1" applyFill="1" applyBorder="1" applyAlignment="1">
      <alignment horizontal="left" vertical="center"/>
    </xf>
    <xf numFmtId="38" fontId="16" fillId="0" borderId="11" xfId="2" applyFont="1" applyFill="1" applyBorder="1" applyAlignment="1">
      <alignment horizontal="left" vertical="center" wrapText="1" shrinkToFit="1"/>
    </xf>
    <xf numFmtId="38" fontId="5" fillId="0" borderId="6" xfId="2" applyFont="1" applyFill="1" applyBorder="1" applyAlignment="1">
      <alignment horizontal="left" vertical="center" wrapText="1"/>
    </xf>
    <xf numFmtId="38" fontId="5" fillId="0" borderId="30" xfId="2" applyFont="1" applyFill="1" applyBorder="1" applyAlignment="1">
      <alignment horizontal="left" vertical="center" wrapText="1"/>
    </xf>
    <xf numFmtId="38" fontId="5" fillId="0" borderId="6" xfId="2" applyFont="1" applyFill="1" applyBorder="1" applyAlignment="1">
      <alignment horizontal="left" vertical="center" wrapText="1" shrinkToFit="1"/>
    </xf>
    <xf numFmtId="38" fontId="9" fillId="0" borderId="8" xfId="2" applyFont="1" applyFill="1" applyBorder="1" applyAlignment="1" applyProtection="1">
      <alignment horizontal="center" vertical="center"/>
      <protection locked="0"/>
    </xf>
    <xf numFmtId="38" fontId="9" fillId="0" borderId="4" xfId="2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38" fontId="7" fillId="0" borderId="0" xfId="2" applyFont="1" applyFill="1" applyAlignment="1">
      <alignment vertical="center"/>
    </xf>
    <xf numFmtId="38" fontId="9" fillId="0" borderId="4" xfId="2" applyFont="1" applyFill="1" applyBorder="1" applyAlignment="1">
      <alignment horizontal="center" vertical="center" shrinkToFit="1"/>
    </xf>
    <xf numFmtId="38" fontId="9" fillId="0" borderId="37" xfId="2" applyFont="1" applyFill="1" applyBorder="1" applyAlignment="1" applyProtection="1">
      <alignment horizontal="center" vertical="center" shrinkToFit="1"/>
      <protection locked="0"/>
    </xf>
    <xf numFmtId="38" fontId="9" fillId="0" borderId="10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4" xfId="2" applyFont="1" applyFill="1" applyBorder="1" applyAlignment="1" applyProtection="1">
      <alignment horizontal="right" vertical="center" shrinkToFit="1"/>
    </xf>
    <xf numFmtId="38" fontId="9" fillId="0" borderId="5" xfId="2" applyFont="1" applyFill="1" applyBorder="1" applyAlignment="1" applyProtection="1">
      <alignment horizontal="right" vertical="center" shrinkToFit="1"/>
    </xf>
    <xf numFmtId="38" fontId="9" fillId="0" borderId="8" xfId="2" applyFont="1" applyFill="1" applyBorder="1" applyAlignment="1" applyProtection="1">
      <alignment horizontal="right" vertical="center" shrinkToFit="1"/>
    </xf>
    <xf numFmtId="38" fontId="9" fillId="0" borderId="31" xfId="2" applyFont="1" applyFill="1" applyBorder="1" applyAlignment="1" applyProtection="1">
      <alignment horizontal="right" vertical="center" shrinkToFit="1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38" fontId="9" fillId="0" borderId="65" xfId="2" applyFont="1" applyFill="1" applyBorder="1" applyAlignment="1" applyProtection="1">
      <alignment horizontal="right" vertical="center" shrinkToFit="1"/>
    </xf>
    <xf numFmtId="38" fontId="9" fillId="0" borderId="66" xfId="2" applyFont="1" applyFill="1" applyBorder="1" applyAlignment="1" applyProtection="1">
      <alignment horizontal="right" vertical="center" shrinkToFit="1"/>
    </xf>
    <xf numFmtId="38" fontId="9" fillId="0" borderId="14" xfId="2" applyFont="1" applyFill="1" applyBorder="1" applyAlignment="1" applyProtection="1">
      <alignment horizontal="right" vertical="center" shrinkToFit="1"/>
    </xf>
    <xf numFmtId="38" fontId="9" fillId="0" borderId="67" xfId="2" applyFont="1" applyFill="1" applyBorder="1" applyAlignment="1" applyProtection="1">
      <alignment horizontal="right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38" fontId="9" fillId="0" borderId="4" xfId="2" applyFont="1" applyFill="1" applyBorder="1" applyAlignment="1">
      <alignment horizontal="right" vertical="center" shrinkToFit="1"/>
    </xf>
    <xf numFmtId="38" fontId="9" fillId="0" borderId="5" xfId="2" applyFont="1" applyFill="1" applyBorder="1" applyAlignment="1">
      <alignment horizontal="right" vertical="center" shrinkToFit="1"/>
    </xf>
    <xf numFmtId="38" fontId="9" fillId="0" borderId="71" xfId="2" applyFont="1" applyFill="1" applyBorder="1" applyAlignment="1">
      <alignment horizontal="right" vertical="center" shrinkToFit="1"/>
    </xf>
    <xf numFmtId="38" fontId="9" fillId="0" borderId="6" xfId="2" applyFont="1" applyFill="1" applyBorder="1" applyAlignment="1">
      <alignment horizontal="right" vertical="center" shrinkToFit="1"/>
    </xf>
    <xf numFmtId="38" fontId="12" fillId="0" borderId="10" xfId="2" applyFont="1" applyFill="1" applyBorder="1" applyAlignment="1" applyProtection="1">
      <alignment horizontal="center" vertical="center" wrapText="1" shrinkToFit="1"/>
    </xf>
    <xf numFmtId="38" fontId="12" fillId="0" borderId="6" xfId="2" applyFont="1" applyFill="1" applyBorder="1" applyAlignment="1" applyProtection="1">
      <alignment horizontal="center" vertical="center" wrapText="1" shrinkToFit="1"/>
    </xf>
    <xf numFmtId="38" fontId="12" fillId="0" borderId="68" xfId="2" applyFont="1" applyFill="1" applyBorder="1" applyAlignment="1" applyProtection="1">
      <alignment horizontal="center" vertical="center" wrapText="1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64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7" fillId="0" borderId="34" xfId="0" applyFont="1" applyBorder="1" applyAlignment="1" applyProtection="1">
      <alignment horizontal="center" vertical="top" shrinkToFit="1"/>
      <protection locked="0"/>
    </xf>
    <xf numFmtId="0" fontId="7" fillId="0" borderId="66" xfId="0" applyFont="1" applyBorder="1" applyAlignment="1" applyProtection="1">
      <alignment horizontal="center" vertical="top" shrinkToFit="1"/>
      <protection locked="0"/>
    </xf>
    <xf numFmtId="0" fontId="7" fillId="0" borderId="20" xfId="0" applyFont="1" applyBorder="1" applyAlignment="1" applyProtection="1">
      <alignment horizontal="center" vertical="top" shrinkToFit="1"/>
      <protection locked="0"/>
    </xf>
    <xf numFmtId="0" fontId="7" fillId="0" borderId="67" xfId="0" applyFont="1" applyBorder="1" applyAlignment="1" applyProtection="1">
      <alignment horizontal="center" vertical="top" shrinkToFit="1"/>
      <protection locked="0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38" fontId="9" fillId="0" borderId="69" xfId="2" applyFont="1" applyFill="1" applyBorder="1" applyAlignment="1">
      <alignment horizontal="right" vertical="center" shrinkToFit="1"/>
    </xf>
    <xf numFmtId="38" fontId="9" fillId="0" borderId="70" xfId="2" applyFont="1" applyFill="1" applyBorder="1" applyAlignment="1">
      <alignment horizontal="right" vertical="center" shrinkToFit="1"/>
    </xf>
    <xf numFmtId="38" fontId="9" fillId="0" borderId="10" xfId="2" applyFont="1" applyFill="1" applyBorder="1" applyAlignment="1">
      <alignment horizontal="center" vertical="center" shrinkToFit="1"/>
    </xf>
    <xf numFmtId="38" fontId="9" fillId="0" borderId="6" xfId="2" applyFont="1" applyFill="1" applyBorder="1" applyAlignment="1">
      <alignment horizontal="center" vertical="center" shrinkToFit="1"/>
    </xf>
    <xf numFmtId="38" fontId="9" fillId="0" borderId="68" xfId="2" applyFont="1" applyFill="1" applyBorder="1" applyAlignment="1">
      <alignment horizontal="center" vertical="center" shrinkToFit="1"/>
    </xf>
    <xf numFmtId="38" fontId="17" fillId="0" borderId="10" xfId="2" applyFont="1" applyFill="1" applyBorder="1" applyAlignment="1">
      <alignment horizontal="center" vertical="center" shrinkToFit="1"/>
    </xf>
    <xf numFmtId="38" fontId="17" fillId="0" borderId="6" xfId="2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38" fontId="17" fillId="0" borderId="10" xfId="2" applyFont="1" applyFill="1" applyBorder="1" applyAlignment="1">
      <alignment horizontal="right" vertical="center"/>
    </xf>
    <xf numFmtId="38" fontId="17" fillId="0" borderId="6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 shrinkToFit="1"/>
    </xf>
    <xf numFmtId="38" fontId="17" fillId="0" borderId="6" xfId="2" applyFont="1" applyFill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6" xfId="0" applyFont="1" applyBorder="1" applyAlignment="1" applyProtection="1">
      <alignment horizontal="left" vertical="top" shrinkToFit="1"/>
      <protection locked="0"/>
    </xf>
    <xf numFmtId="0" fontId="12" fillId="0" borderId="0" xfId="0" applyFont="1" applyAlignment="1" applyProtection="1">
      <alignment horizontal="left" vertical="top" shrinkToFit="1"/>
      <protection locked="0"/>
    </xf>
    <xf numFmtId="0" fontId="10" fillId="0" borderId="0" xfId="0" applyFont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top" shrinkToFit="1"/>
    </xf>
    <xf numFmtId="0" fontId="13" fillId="0" borderId="52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32" xfId="0" applyNumberFormat="1" applyFont="1" applyBorder="1" applyAlignment="1">
      <alignment horizontal="center" vertical="center" shrinkToFit="1"/>
    </xf>
    <xf numFmtId="176" fontId="9" fillId="0" borderId="21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21" fillId="0" borderId="61" xfId="1" applyFont="1" applyFill="1" applyBorder="1" applyAlignment="1" applyProtection="1">
      <alignment horizontal="center" vertical="center" shrinkToFit="1"/>
      <protection locked="0"/>
    </xf>
    <xf numFmtId="0" fontId="21" fillId="0" borderId="57" xfId="1" applyFont="1" applyFill="1" applyBorder="1" applyAlignment="1" applyProtection="1">
      <alignment horizontal="center" vertical="center" shrinkToFit="1"/>
      <protection locked="0"/>
    </xf>
    <xf numFmtId="0" fontId="21" fillId="0" borderId="62" xfId="1" applyFont="1" applyFill="1" applyBorder="1" applyAlignment="1" applyProtection="1">
      <alignment horizontal="center" vertical="center" shrinkToFit="1"/>
      <protection locked="0"/>
    </xf>
    <xf numFmtId="38" fontId="7" fillId="0" borderId="30" xfId="2" applyFont="1" applyFill="1" applyBorder="1" applyAlignment="1" applyProtection="1">
      <alignment horizontal="left" vertical="center" shrinkToFit="1"/>
      <protection locked="0"/>
    </xf>
    <xf numFmtId="38" fontId="7" fillId="0" borderId="31" xfId="2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38" fontId="5" fillId="0" borderId="10" xfId="2" applyFont="1" applyFill="1" applyBorder="1" applyAlignment="1">
      <alignment horizontal="center" vertical="center" shrinkToFit="1"/>
    </xf>
    <xf numFmtId="38" fontId="5" fillId="0" borderId="6" xfId="2" applyFont="1" applyFill="1" applyBorder="1" applyAlignment="1">
      <alignment horizontal="center" vertical="center" shrinkToFit="1"/>
    </xf>
    <xf numFmtId="38" fontId="5" fillId="0" borderId="68" xfId="2" applyFont="1" applyFill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left" vertical="top" shrinkToFit="1"/>
      <protection locked="0"/>
    </xf>
    <xf numFmtId="0" fontId="13" fillId="0" borderId="17" xfId="0" applyFont="1" applyBorder="1" applyAlignment="1" applyProtection="1">
      <alignment horizontal="left" vertical="top" shrinkToFit="1"/>
      <protection locked="0"/>
    </xf>
    <xf numFmtId="0" fontId="13" fillId="0" borderId="5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0" xfId="0" quotePrefix="1" applyFont="1" applyAlignment="1">
      <alignment vertical="center" shrinkToFit="1"/>
    </xf>
    <xf numFmtId="0" fontId="5" fillId="0" borderId="0" xfId="0" applyFont="1" applyBorder="1" applyAlignment="1">
      <alignment vertical="center"/>
    </xf>
    <xf numFmtId="38" fontId="5" fillId="0" borderId="0" xfId="2" applyFont="1" applyFill="1" applyAlignment="1">
      <alignment horizontal="righ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</xdr:row>
      <xdr:rowOff>190500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8DD9D56-AA2C-49E6-94D8-B745A2F2414C}"/>
            </a:ext>
          </a:extLst>
        </xdr:cNvPr>
        <xdr:cNvSpPr txBox="1"/>
      </xdr:nvSpPr>
      <xdr:spPr>
        <a:xfrm>
          <a:off x="5473065" y="179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29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1888DF9-C848-4193-8F51-5EE0BF2724FA}"/>
            </a:ext>
          </a:extLst>
        </xdr:cNvPr>
        <xdr:cNvSpPr txBox="1"/>
      </xdr:nvSpPr>
      <xdr:spPr>
        <a:xfrm>
          <a:off x="5473065" y="10111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6"/>
  <sheetViews>
    <sheetView showGridLines="0" tabSelected="1" view="pageLayout" topLeftCell="A25" zoomScaleNormal="100" zoomScaleSheetLayoutView="100" workbookViewId="0">
      <selection activeCell="P33" sqref="P33"/>
    </sheetView>
  </sheetViews>
  <sheetFormatPr defaultColWidth="9" defaultRowHeight="16.2" x14ac:dyDescent="0.2"/>
  <cols>
    <col min="1" max="1" width="5.21875" style="1" customWidth="1"/>
    <col min="2" max="2" width="7.44140625" style="1" customWidth="1"/>
    <col min="3" max="3" width="7.44140625" style="22" customWidth="1"/>
    <col min="4" max="4" width="8.88671875" style="22" customWidth="1"/>
    <col min="5" max="5" width="7.44140625" style="1" customWidth="1"/>
    <col min="6" max="6" width="7.44140625" style="38" customWidth="1"/>
    <col min="7" max="7" width="9.109375" style="39" customWidth="1"/>
    <col min="8" max="8" width="6.5546875" style="39" customWidth="1"/>
    <col min="9" max="9" width="8.88671875" style="39" customWidth="1"/>
    <col min="10" max="11" width="7.44140625" style="39" customWidth="1"/>
    <col min="12" max="12" width="8.33203125" style="39" customWidth="1"/>
    <col min="13" max="19" width="7.44140625" style="1" customWidth="1"/>
    <col min="20" max="16384" width="9" style="1"/>
  </cols>
  <sheetData>
    <row r="1" spans="1:15" ht="25.5" customHeight="1" x14ac:dyDescent="0.2"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5" ht="25.5" customHeight="1" x14ac:dyDescent="0.2">
      <c r="A2" s="127" t="s">
        <v>22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25.5" customHeight="1" x14ac:dyDescent="0.2">
      <c r="A3" s="133" t="s">
        <v>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15" ht="34.5" customHeight="1" x14ac:dyDescent="0.2">
      <c r="A4" s="128" t="s">
        <v>2</v>
      </c>
      <c r="B4" s="128"/>
      <c r="C4" s="128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5" ht="15.75" customHeight="1" thickBot="1" x14ac:dyDescent="0.25">
      <c r="A5" s="5"/>
      <c r="B5" s="5"/>
      <c r="C5" s="5"/>
      <c r="D5" s="5"/>
      <c r="E5" s="6"/>
      <c r="F5" s="3"/>
      <c r="G5" s="6"/>
      <c r="H5" s="6"/>
      <c r="I5" s="6"/>
      <c r="J5" s="6"/>
      <c r="K5" s="6"/>
      <c r="L5" s="6"/>
      <c r="M5" s="6"/>
      <c r="N5" s="6"/>
      <c r="O5" s="6"/>
    </row>
    <row r="6" spans="1:15" ht="19.5" customHeight="1" x14ac:dyDescent="0.2">
      <c r="A6" s="163" t="s">
        <v>0</v>
      </c>
      <c r="B6" s="164"/>
      <c r="C6" s="164"/>
      <c r="D6" s="165"/>
      <c r="E6" s="146">
        <f ca="1">TODAY()</f>
        <v>45532</v>
      </c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1:15" ht="23.25" customHeight="1" x14ac:dyDescent="0.2">
      <c r="A7" s="166" t="s">
        <v>4</v>
      </c>
      <c r="B7" s="167"/>
      <c r="C7" s="167"/>
      <c r="D7" s="16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1:15" ht="19.5" customHeight="1" x14ac:dyDescent="0.2">
      <c r="A8" s="137" t="s">
        <v>3</v>
      </c>
      <c r="B8" s="138"/>
      <c r="C8" s="138"/>
      <c r="D8" s="139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4"/>
    </row>
    <row r="9" spans="1:15" ht="14.25" customHeight="1" x14ac:dyDescent="0.2">
      <c r="A9" s="140" t="s">
        <v>11</v>
      </c>
      <c r="B9" s="141"/>
      <c r="C9" s="141"/>
      <c r="D9" s="142"/>
      <c r="E9" s="45" t="s">
        <v>5</v>
      </c>
      <c r="F9" s="155"/>
      <c r="G9" s="155"/>
      <c r="H9" s="155"/>
      <c r="I9" s="155"/>
      <c r="J9" s="155"/>
      <c r="K9" s="155"/>
      <c r="L9" s="155"/>
      <c r="M9" s="155"/>
      <c r="N9" s="155"/>
      <c r="O9" s="156"/>
    </row>
    <row r="10" spans="1:15" ht="27" customHeight="1" x14ac:dyDescent="0.2">
      <c r="A10" s="143"/>
      <c r="B10" s="144"/>
      <c r="C10" s="144"/>
      <c r="D10" s="145"/>
      <c r="E10" s="157"/>
      <c r="F10" s="158"/>
      <c r="G10" s="158"/>
      <c r="H10" s="158"/>
      <c r="I10" s="158"/>
      <c r="J10" s="158"/>
      <c r="K10" s="158"/>
      <c r="L10" s="158"/>
      <c r="M10" s="158"/>
      <c r="N10" s="158"/>
      <c r="O10" s="159"/>
    </row>
    <row r="11" spans="1:15" ht="15.75" customHeight="1" x14ac:dyDescent="0.2">
      <c r="A11" s="143"/>
      <c r="B11" s="144"/>
      <c r="C11" s="144"/>
      <c r="D11" s="145"/>
      <c r="E11" s="131"/>
      <c r="F11" s="132"/>
      <c r="G11" s="132"/>
      <c r="H11" s="132"/>
      <c r="I11" s="132"/>
      <c r="J11" s="46" t="s">
        <v>16</v>
      </c>
      <c r="K11" s="169"/>
      <c r="L11" s="169"/>
      <c r="M11" s="169"/>
      <c r="N11" s="169"/>
      <c r="O11" s="170"/>
    </row>
    <row r="12" spans="1:15" ht="15.75" customHeight="1" x14ac:dyDescent="0.2">
      <c r="A12" s="172" t="s">
        <v>10</v>
      </c>
      <c r="B12" s="173"/>
      <c r="C12" s="173"/>
      <c r="D12" s="173"/>
      <c r="E12" s="134" t="s">
        <v>12</v>
      </c>
      <c r="F12" s="134"/>
      <c r="G12" s="47" t="s">
        <v>18</v>
      </c>
      <c r="H12" s="136" t="s">
        <v>13</v>
      </c>
      <c r="I12" s="136"/>
      <c r="J12" s="134" t="s">
        <v>17</v>
      </c>
      <c r="K12" s="134"/>
      <c r="L12" s="136" t="s">
        <v>14</v>
      </c>
      <c r="M12" s="136"/>
      <c r="N12" s="136" t="s">
        <v>15</v>
      </c>
      <c r="O12" s="171"/>
    </row>
    <row r="13" spans="1:15" ht="27" customHeight="1" thickBot="1" x14ac:dyDescent="0.25">
      <c r="A13" s="174"/>
      <c r="B13" s="175"/>
      <c r="C13" s="175"/>
      <c r="D13" s="175"/>
      <c r="E13" s="176"/>
      <c r="F13" s="176"/>
      <c r="G13" s="49"/>
      <c r="H13" s="135"/>
      <c r="I13" s="135"/>
      <c r="J13" s="135"/>
      <c r="K13" s="135"/>
      <c r="L13" s="135"/>
      <c r="M13" s="135"/>
      <c r="N13" s="135"/>
      <c r="O13" s="177"/>
    </row>
    <row r="14" spans="1:15" ht="18.75" customHeight="1" thickBot="1" x14ac:dyDescent="0.25">
      <c r="A14" s="130"/>
      <c r="B14" s="130"/>
      <c r="C14" s="130"/>
      <c r="D14" s="7"/>
      <c r="F14" s="8"/>
      <c r="G14" s="1"/>
      <c r="H14" s="1"/>
      <c r="I14" s="1"/>
      <c r="J14" s="1"/>
      <c r="K14" s="1"/>
      <c r="L14" s="1"/>
      <c r="M14" s="9"/>
    </row>
    <row r="15" spans="1:15" s="11" customFormat="1" ht="21" customHeight="1" x14ac:dyDescent="0.2">
      <c r="A15" s="10"/>
      <c r="B15" s="96" t="s">
        <v>1</v>
      </c>
      <c r="C15" s="97"/>
      <c r="D15" s="97"/>
      <c r="E15" s="97"/>
      <c r="F15" s="98"/>
      <c r="G15" s="102" t="s">
        <v>38</v>
      </c>
      <c r="H15" s="103"/>
      <c r="I15" s="104"/>
      <c r="J15" s="102" t="s">
        <v>39</v>
      </c>
      <c r="K15" s="103"/>
      <c r="L15" s="108"/>
      <c r="M15" s="178" t="s">
        <v>8</v>
      </c>
      <c r="N15" s="96" t="s">
        <v>6</v>
      </c>
      <c r="O15" s="180"/>
    </row>
    <row r="16" spans="1:15" s="11" customFormat="1" ht="33.6" customHeight="1" x14ac:dyDescent="0.2">
      <c r="A16" s="12"/>
      <c r="B16" s="99"/>
      <c r="C16" s="100"/>
      <c r="D16" s="100"/>
      <c r="E16" s="100"/>
      <c r="F16" s="101"/>
      <c r="G16" s="105"/>
      <c r="H16" s="106"/>
      <c r="I16" s="107"/>
      <c r="J16" s="105"/>
      <c r="K16" s="106"/>
      <c r="L16" s="109"/>
      <c r="M16" s="179"/>
      <c r="N16" s="99"/>
      <c r="O16" s="181"/>
    </row>
    <row r="17" spans="1:18" s="13" customFormat="1" ht="37.5" customHeight="1" x14ac:dyDescent="0.2">
      <c r="A17" s="50">
        <v>1</v>
      </c>
      <c r="B17" s="93" t="s">
        <v>28</v>
      </c>
      <c r="C17" s="94"/>
      <c r="D17" s="94"/>
      <c r="E17" s="94"/>
      <c r="F17" s="95"/>
      <c r="G17" s="123">
        <v>22500</v>
      </c>
      <c r="H17" s="124"/>
      <c r="I17" s="51" t="s">
        <v>24</v>
      </c>
      <c r="J17" s="63">
        <f>G17*0.85</f>
        <v>19125</v>
      </c>
      <c r="K17" s="64"/>
      <c r="L17" s="54" t="s">
        <v>24</v>
      </c>
      <c r="M17" s="48"/>
      <c r="N17" s="65">
        <f>J17*M17</f>
        <v>0</v>
      </c>
      <c r="O17" s="66"/>
      <c r="R17" s="14"/>
    </row>
    <row r="18" spans="1:18" s="11" customFormat="1" ht="37.5" customHeight="1" x14ac:dyDescent="0.2">
      <c r="A18" s="50">
        <v>2</v>
      </c>
      <c r="B18" s="93" t="s">
        <v>32</v>
      </c>
      <c r="C18" s="94"/>
      <c r="D18" s="94"/>
      <c r="E18" s="94"/>
      <c r="F18" s="95"/>
      <c r="G18" s="123">
        <v>45000</v>
      </c>
      <c r="H18" s="124"/>
      <c r="I18" s="51" t="s">
        <v>25</v>
      </c>
      <c r="J18" s="63">
        <f t="shared" ref="J18:J21" si="0">G18*0.85</f>
        <v>38250</v>
      </c>
      <c r="K18" s="64"/>
      <c r="L18" s="54" t="s">
        <v>25</v>
      </c>
      <c r="M18" s="15"/>
      <c r="N18" s="65">
        <f t="shared" ref="N18:N21" si="1">J18*M18</f>
        <v>0</v>
      </c>
      <c r="O18" s="66"/>
      <c r="Q18" s="13"/>
      <c r="R18" s="14"/>
    </row>
    <row r="19" spans="1:18" s="11" customFormat="1" ht="37.5" customHeight="1" x14ac:dyDescent="0.2">
      <c r="A19" s="50">
        <v>3</v>
      </c>
      <c r="B19" s="93" t="s">
        <v>29</v>
      </c>
      <c r="C19" s="94"/>
      <c r="D19" s="94"/>
      <c r="E19" s="94"/>
      <c r="F19" s="95"/>
      <c r="G19" s="123">
        <v>9360</v>
      </c>
      <c r="H19" s="124"/>
      <c r="I19" s="51" t="s">
        <v>26</v>
      </c>
      <c r="J19" s="63">
        <f t="shared" si="0"/>
        <v>7956</v>
      </c>
      <c r="K19" s="64"/>
      <c r="L19" s="54" t="s">
        <v>26</v>
      </c>
      <c r="M19" s="15"/>
      <c r="N19" s="65">
        <f t="shared" si="1"/>
        <v>0</v>
      </c>
      <c r="O19" s="66"/>
      <c r="Q19" s="13"/>
      <c r="R19" s="14"/>
    </row>
    <row r="20" spans="1:18" s="11" customFormat="1" ht="37.5" customHeight="1" x14ac:dyDescent="0.2">
      <c r="A20" s="50">
        <v>4</v>
      </c>
      <c r="B20" s="93" t="s">
        <v>30</v>
      </c>
      <c r="C20" s="94"/>
      <c r="D20" s="94"/>
      <c r="E20" s="94"/>
      <c r="F20" s="95"/>
      <c r="G20" s="123">
        <v>18720</v>
      </c>
      <c r="H20" s="124"/>
      <c r="I20" s="52" t="s">
        <v>27</v>
      </c>
      <c r="J20" s="63">
        <f t="shared" si="0"/>
        <v>15912</v>
      </c>
      <c r="K20" s="64"/>
      <c r="L20" s="55" t="s">
        <v>27</v>
      </c>
      <c r="M20" s="57"/>
      <c r="N20" s="65">
        <f t="shared" si="1"/>
        <v>0</v>
      </c>
      <c r="O20" s="66"/>
      <c r="Q20" s="13"/>
      <c r="R20" s="14"/>
    </row>
    <row r="21" spans="1:18" ht="37.5" customHeight="1" thickBot="1" x14ac:dyDescent="0.25">
      <c r="A21" s="50">
        <v>5</v>
      </c>
      <c r="B21" s="119" t="s">
        <v>33</v>
      </c>
      <c r="C21" s="120"/>
      <c r="D21" s="120"/>
      <c r="E21" s="120"/>
      <c r="F21" s="121"/>
      <c r="G21" s="125">
        <v>12000</v>
      </c>
      <c r="H21" s="126"/>
      <c r="I21" s="53" t="s">
        <v>31</v>
      </c>
      <c r="J21" s="63">
        <f t="shared" si="0"/>
        <v>10200</v>
      </c>
      <c r="K21" s="64"/>
      <c r="L21" s="56" t="s">
        <v>34</v>
      </c>
      <c r="M21" s="58"/>
      <c r="N21" s="67">
        <f t="shared" si="1"/>
        <v>0</v>
      </c>
      <c r="O21" s="68"/>
      <c r="Q21" s="22"/>
      <c r="R21" s="11"/>
    </row>
    <row r="22" spans="1:18" ht="37.5" customHeight="1" thickTop="1" x14ac:dyDescent="0.2">
      <c r="A22" s="16"/>
      <c r="B22" s="110"/>
      <c r="C22" s="111"/>
      <c r="D22" s="111"/>
      <c r="E22" s="111"/>
      <c r="F22" s="122"/>
      <c r="G22" s="117"/>
      <c r="H22" s="118"/>
      <c r="I22" s="43"/>
      <c r="J22" s="114" t="s">
        <v>36</v>
      </c>
      <c r="K22" s="115"/>
      <c r="L22" s="116"/>
      <c r="M22" s="20"/>
      <c r="N22" s="112">
        <f>SUM(N17:O21)</f>
        <v>0</v>
      </c>
      <c r="O22" s="113"/>
      <c r="Q22" s="22"/>
      <c r="R22" s="23"/>
    </row>
    <row r="23" spans="1:18" ht="37.5" customHeight="1" x14ac:dyDescent="0.2">
      <c r="A23" s="16"/>
      <c r="B23" s="110"/>
      <c r="C23" s="111"/>
      <c r="D23" s="111"/>
      <c r="E23" s="111"/>
      <c r="F23" s="42"/>
      <c r="G23" s="117"/>
      <c r="H23" s="118"/>
      <c r="I23" s="43"/>
      <c r="J23" s="18"/>
      <c r="K23" s="19"/>
      <c r="L23" s="19"/>
      <c r="M23" s="20"/>
      <c r="N23" s="20"/>
      <c r="O23" s="21"/>
      <c r="Q23" s="22"/>
      <c r="R23" s="23"/>
    </row>
    <row r="24" spans="1:18" ht="37.5" customHeight="1" x14ac:dyDescent="0.2">
      <c r="A24" s="16"/>
      <c r="B24" s="75" t="s">
        <v>21</v>
      </c>
      <c r="C24" s="76"/>
      <c r="D24" s="76"/>
      <c r="E24" s="76"/>
      <c r="F24" s="77"/>
      <c r="G24" s="80">
        <v>800</v>
      </c>
      <c r="H24" s="81"/>
      <c r="I24" s="41" t="s">
        <v>19</v>
      </c>
      <c r="J24" s="160" t="s">
        <v>43</v>
      </c>
      <c r="K24" s="161"/>
      <c r="L24" s="162"/>
      <c r="M24" s="61">
        <f>SUM(M17:M21)</f>
        <v>0</v>
      </c>
      <c r="N24" s="78">
        <f>G24*M24</f>
        <v>0</v>
      </c>
      <c r="O24" s="79"/>
      <c r="Q24" s="22"/>
      <c r="R24" s="23"/>
    </row>
    <row r="25" spans="1:18" ht="37.5" customHeight="1" x14ac:dyDescent="0.2">
      <c r="A25" s="40"/>
      <c r="B25" s="75" t="s">
        <v>35</v>
      </c>
      <c r="C25" s="76"/>
      <c r="D25" s="76"/>
      <c r="E25" s="76"/>
      <c r="F25" s="76"/>
      <c r="G25" s="80">
        <v>200</v>
      </c>
      <c r="H25" s="81"/>
      <c r="I25" s="41" t="s">
        <v>19</v>
      </c>
      <c r="J25" s="82" t="s">
        <v>44</v>
      </c>
      <c r="K25" s="83"/>
      <c r="L25" s="84"/>
      <c r="M25" s="62"/>
      <c r="N25" s="65">
        <f>IF(M25=1,M24*G25,0)</f>
        <v>0</v>
      </c>
      <c r="O25" s="66"/>
      <c r="Q25" s="22"/>
      <c r="R25" s="23"/>
    </row>
    <row r="26" spans="1:18" ht="37.5" customHeight="1" thickBot="1" x14ac:dyDescent="0.25">
      <c r="A26" s="16"/>
      <c r="B26" s="24"/>
      <c r="C26" s="25"/>
      <c r="D26" s="25"/>
      <c r="E26" s="17"/>
      <c r="F26" s="26"/>
      <c r="G26" s="27"/>
      <c r="H26" s="28"/>
      <c r="I26" s="29"/>
      <c r="J26" s="30"/>
      <c r="K26" s="31"/>
      <c r="L26" s="31"/>
      <c r="M26" s="32"/>
      <c r="N26" s="33"/>
      <c r="O26" s="34"/>
      <c r="Q26" s="22"/>
      <c r="R26" s="23"/>
    </row>
    <row r="27" spans="1:18" ht="24" customHeight="1" thickTop="1" x14ac:dyDescent="0.2">
      <c r="A27" s="69" t="s">
        <v>20</v>
      </c>
      <c r="B27" s="89"/>
      <c r="C27" s="89"/>
      <c r="D27" s="89"/>
      <c r="E27" s="89"/>
      <c r="F27" s="89"/>
      <c r="G27" s="89"/>
      <c r="H27" s="89"/>
      <c r="I27" s="90"/>
      <c r="J27" s="85" t="s">
        <v>37</v>
      </c>
      <c r="K27" s="85"/>
      <c r="L27" s="85"/>
      <c r="M27" s="86"/>
      <c r="N27" s="71">
        <f>IF(N22&gt;0,SUM(N22,N24:O25),0)</f>
        <v>0</v>
      </c>
      <c r="O27" s="72"/>
    </row>
    <row r="28" spans="1:18" ht="38.25" customHeight="1" thickBot="1" x14ac:dyDescent="0.25">
      <c r="A28" s="70"/>
      <c r="B28" s="91"/>
      <c r="C28" s="91"/>
      <c r="D28" s="91"/>
      <c r="E28" s="91"/>
      <c r="F28" s="91"/>
      <c r="G28" s="91"/>
      <c r="H28" s="91"/>
      <c r="I28" s="92"/>
      <c r="J28" s="87"/>
      <c r="K28" s="87"/>
      <c r="L28" s="87"/>
      <c r="M28" s="88"/>
      <c r="N28" s="73"/>
      <c r="O28" s="74"/>
    </row>
    <row r="29" spans="1:18" ht="17.25" customHeight="1" x14ac:dyDescent="0.2">
      <c r="A29" s="35"/>
      <c r="B29" s="35"/>
      <c r="C29" s="35"/>
      <c r="D29" s="35"/>
      <c r="E29" s="35"/>
      <c r="F29" s="36"/>
      <c r="G29" s="35"/>
      <c r="H29" s="35"/>
      <c r="I29" s="35"/>
      <c r="J29" s="35"/>
      <c r="K29" s="35"/>
      <c r="L29" s="35"/>
      <c r="M29" s="37"/>
      <c r="N29" s="22"/>
      <c r="O29" s="22"/>
    </row>
    <row r="30" spans="1:18" x14ac:dyDescent="0.2">
      <c r="A30" s="1" t="s">
        <v>7</v>
      </c>
      <c r="B30" s="44" t="s">
        <v>40</v>
      </c>
    </row>
    <row r="31" spans="1:18" x14ac:dyDescent="0.2">
      <c r="A31" s="1" t="s">
        <v>9</v>
      </c>
      <c r="B31" s="44" t="s">
        <v>46</v>
      </c>
      <c r="C31" s="1"/>
      <c r="D31" s="1"/>
    </row>
    <row r="32" spans="1:18" x14ac:dyDescent="0.2">
      <c r="A32" s="1" t="s">
        <v>7</v>
      </c>
      <c r="B32" s="44" t="s">
        <v>45</v>
      </c>
      <c r="C32" s="1"/>
      <c r="D32" s="1"/>
    </row>
    <row r="33" spans="1:12" ht="14.4" x14ac:dyDescent="0.2">
      <c r="B33" s="59" t="s">
        <v>42</v>
      </c>
      <c r="F33" s="1"/>
      <c r="G33" s="1"/>
      <c r="H33" s="1"/>
      <c r="I33" s="1"/>
      <c r="J33" s="1"/>
      <c r="K33" s="1"/>
      <c r="L33" s="1"/>
    </row>
    <row r="34" spans="1:12" x14ac:dyDescent="0.2">
      <c r="E34" s="60" t="s">
        <v>41</v>
      </c>
    </row>
    <row r="36" spans="1:12" ht="21" customHeight="1" x14ac:dyDescent="0.2">
      <c r="A36" s="184" t="s">
        <v>53</v>
      </c>
    </row>
    <row r="37" spans="1:12" ht="21" customHeight="1" x14ac:dyDescent="0.2">
      <c r="A37" s="184" t="s">
        <v>54</v>
      </c>
    </row>
    <row r="38" spans="1:12" ht="14.4" x14ac:dyDescent="0.2">
      <c r="A38" s="183" t="s">
        <v>47</v>
      </c>
      <c r="B38" s="182" t="s">
        <v>55</v>
      </c>
      <c r="F38" s="185" t="s">
        <v>49</v>
      </c>
      <c r="H38" s="1"/>
      <c r="I38" s="1"/>
    </row>
    <row r="39" spans="1:12" ht="14.4" x14ac:dyDescent="0.2">
      <c r="A39" s="183" t="s">
        <v>50</v>
      </c>
      <c r="B39" s="182" t="s">
        <v>56</v>
      </c>
      <c r="F39" s="185" t="s">
        <v>51</v>
      </c>
      <c r="I39" s="1"/>
    </row>
    <row r="40" spans="1:12" ht="14.4" x14ac:dyDescent="0.2">
      <c r="A40" s="183" t="s">
        <v>48</v>
      </c>
      <c r="B40" s="182" t="s">
        <v>59</v>
      </c>
      <c r="F40" s="185" t="s">
        <v>49</v>
      </c>
      <c r="I40" s="1"/>
    </row>
    <row r="41" spans="1:12" ht="14.4" x14ac:dyDescent="0.2">
      <c r="A41" s="183" t="s">
        <v>52</v>
      </c>
      <c r="B41" s="182" t="s">
        <v>60</v>
      </c>
      <c r="F41" s="185" t="s">
        <v>51</v>
      </c>
      <c r="I41" s="1"/>
    </row>
    <row r="42" spans="1:12" ht="14.4" x14ac:dyDescent="0.2">
      <c r="A42" s="183" t="s">
        <v>57</v>
      </c>
      <c r="B42" s="182" t="s">
        <v>58</v>
      </c>
      <c r="F42" s="185" t="s">
        <v>51</v>
      </c>
      <c r="I42" s="1"/>
    </row>
    <row r="43" spans="1:12" x14ac:dyDescent="0.2">
      <c r="B43" s="182"/>
    </row>
    <row r="44" spans="1:12" x14ac:dyDescent="0.2">
      <c r="B44" s="182"/>
    </row>
    <row r="46" spans="1:12" x14ac:dyDescent="0.2">
      <c r="B46" s="182"/>
    </row>
  </sheetData>
  <sheetProtection selectLockedCells="1"/>
  <mergeCells count="69">
    <mergeCell ref="J24:L24"/>
    <mergeCell ref="A6:D6"/>
    <mergeCell ref="A7:D7"/>
    <mergeCell ref="K11:O11"/>
    <mergeCell ref="N12:O12"/>
    <mergeCell ref="L12:M12"/>
    <mergeCell ref="E12:F12"/>
    <mergeCell ref="A12:D13"/>
    <mergeCell ref="E13:F13"/>
    <mergeCell ref="L13:M13"/>
    <mergeCell ref="N13:O13"/>
    <mergeCell ref="M15:M16"/>
    <mergeCell ref="N15:O16"/>
    <mergeCell ref="N17:O17"/>
    <mergeCell ref="N18:O18"/>
    <mergeCell ref="B17:F17"/>
    <mergeCell ref="A2:O2"/>
    <mergeCell ref="A4:O4"/>
    <mergeCell ref="A14:C14"/>
    <mergeCell ref="E11:I11"/>
    <mergeCell ref="A3:O3"/>
    <mergeCell ref="J12:K12"/>
    <mergeCell ref="J13:K13"/>
    <mergeCell ref="H12:I12"/>
    <mergeCell ref="H13:I13"/>
    <mergeCell ref="A8:D8"/>
    <mergeCell ref="A9:D11"/>
    <mergeCell ref="E6:O6"/>
    <mergeCell ref="E7:O7"/>
    <mergeCell ref="E8:O8"/>
    <mergeCell ref="F9:O9"/>
    <mergeCell ref="E10:O10"/>
    <mergeCell ref="B18:F18"/>
    <mergeCell ref="G17:H17"/>
    <mergeCell ref="G18:H18"/>
    <mergeCell ref="J17:K17"/>
    <mergeCell ref="J18:K18"/>
    <mergeCell ref="B15:F16"/>
    <mergeCell ref="G15:I16"/>
    <mergeCell ref="J15:L16"/>
    <mergeCell ref="B23:E23"/>
    <mergeCell ref="N22:O22"/>
    <mergeCell ref="J22:L22"/>
    <mergeCell ref="G23:H23"/>
    <mergeCell ref="J19:K19"/>
    <mergeCell ref="J20:K20"/>
    <mergeCell ref="B20:F20"/>
    <mergeCell ref="B21:F21"/>
    <mergeCell ref="B22:F22"/>
    <mergeCell ref="G19:H19"/>
    <mergeCell ref="G20:H20"/>
    <mergeCell ref="G21:H21"/>
    <mergeCell ref="G22:H22"/>
    <mergeCell ref="J21:K21"/>
    <mergeCell ref="N19:O19"/>
    <mergeCell ref="N20:O20"/>
    <mergeCell ref="N21:O21"/>
    <mergeCell ref="A27:A28"/>
    <mergeCell ref="N27:O28"/>
    <mergeCell ref="B24:F24"/>
    <mergeCell ref="N24:O24"/>
    <mergeCell ref="G24:H24"/>
    <mergeCell ref="J25:L25"/>
    <mergeCell ref="J27:M28"/>
    <mergeCell ref="B27:I28"/>
    <mergeCell ref="B25:F25"/>
    <mergeCell ref="G25:H25"/>
    <mergeCell ref="N25:O25"/>
    <mergeCell ref="B19:F19"/>
  </mergeCells>
  <phoneticPr fontId="2"/>
  <printOptions horizontalCentered="1"/>
  <pageMargins left="0.25" right="0.25" top="0.75" bottom="0.75" header="0.3" footer="0.3"/>
  <pageSetup paperSize="9" scale="76" orientation="portrait" horizontalDpi="4294967294" verticalDpi="4294967294" r:id="rId1"/>
  <headerFooter alignWithMargins="0">
    <oddHeader>&amp;L&amp;G</oddHeader>
  </headerFooter>
  <ignoredErrors>
    <ignoredError sqref="A38:A42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メール注文書</vt:lpstr>
      <vt:lpstr>メール注文書!Print_Area</vt:lpstr>
      <vt:lpstr>メール注文書!Yuica_業者様用ＦＡＸ注文用紙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智世 森</cp:lastModifiedBy>
  <cp:lastPrinted>2024-06-09T23:42:55Z</cp:lastPrinted>
  <dcterms:created xsi:type="dcterms:W3CDTF">2009-12-03T02:29:49Z</dcterms:created>
  <dcterms:modified xsi:type="dcterms:W3CDTF">2024-08-28T08:14:09Z</dcterms:modified>
</cp:coreProperties>
</file>